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ZAPASYSERVER\Wspolny\!!! 2026_programy_BPol_FRKF_inne\BP ol\na stronę PZZ\"/>
    </mc:Choice>
  </mc:AlternateContent>
  <xr:revisionPtr revIDLastSave="0" documentId="13_ncr:1_{57E5CB68-4BC9-4743-8E5F-740BC124A429}" xr6:coauthVersionLast="47" xr6:coauthVersionMax="47" xr10:uidLastSave="{00000000-0000-0000-0000-000000000000}"/>
  <bookViews>
    <workbookView xWindow="-120" yWindow="-120" windowWidth="57840" windowHeight="23520" tabRatio="890" xr2:uid="{00000000-000D-0000-FFFF-FFFF00000000}"/>
  </bookViews>
  <sheets>
    <sheet name="zał. 1" sheetId="2" r:id="rId1"/>
  </sheets>
  <definedNames>
    <definedName name="_xlnm.Print_Area" localSheetId="0">'zał. 1'!$A$1:$F$40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C15" i="2"/>
  <c r="D15" i="2"/>
  <c r="F15" i="2"/>
  <c r="E17" i="2"/>
  <c r="E18" i="2"/>
  <c r="E19" i="2"/>
  <c r="E20" i="2"/>
  <c r="E21" i="2"/>
  <c r="E22" i="2"/>
  <c r="E23" i="2"/>
  <c r="E24" i="2"/>
  <c r="E25" i="2"/>
  <c r="E26" i="2"/>
  <c r="C27" i="2"/>
  <c r="D27" i="2"/>
  <c r="F27" i="2"/>
  <c r="E30" i="2"/>
  <c r="E15" i="2" l="1"/>
  <c r="E27" i="2"/>
  <c r="F28" i="2"/>
  <c r="F31" i="2" s="1"/>
  <c r="C28" i="2"/>
  <c r="D28" i="2"/>
  <c r="D31" i="2"/>
  <c r="C31" i="2"/>
  <c r="E28" i="2" l="1"/>
  <c r="E31" i="2"/>
</calcChain>
</file>

<file path=xl/sharedStrings.xml><?xml version="1.0" encoding="utf-8"?>
<sst xmlns="http://schemas.openxmlformats.org/spreadsheetml/2006/main" count="57" uniqueCount="55">
  <si>
    <t>(pieczątka i podpis)</t>
  </si>
  <si>
    <t>Osoba uprawniona</t>
  </si>
  <si>
    <t>OGÓŁEM (poz. 1-17)</t>
  </si>
  <si>
    <t>Koszty pośrednie niezbędne do obsługi zadania</t>
  </si>
  <si>
    <t>17.</t>
  </si>
  <si>
    <t>III. Koszty obsługi szkolenia</t>
  </si>
  <si>
    <t>Razem koszty bezpośrednie (poz. 1-16)</t>
  </si>
  <si>
    <t>Razem (poz. 7-16)</t>
  </si>
  <si>
    <t>Inne, wyłącznie związane z bezpośrednią realizacją zadań po akceptacji Dyrektora DSW</t>
  </si>
  <si>
    <t>16.</t>
  </si>
  <si>
    <t>Ubezpieczenia zawodników i trenerów</t>
  </si>
  <si>
    <t>15.</t>
  </si>
  <si>
    <t>Działalność gospodarcza (kontrakt, usługi)</t>
  </si>
  <si>
    <t>14.</t>
  </si>
  <si>
    <t>Bezosobowy fundusz płac /poza akcjami szkoleniowymi/</t>
  </si>
  <si>
    <t>13.</t>
  </si>
  <si>
    <t>Osobowy fundusz płac</t>
  </si>
  <si>
    <t>12.</t>
  </si>
  <si>
    <t>Składki do organizacji międzynarodowych</t>
  </si>
  <si>
    <t>11.</t>
  </si>
  <si>
    <t>Badania diagnostyczne / monitoring</t>
  </si>
  <si>
    <t>10.</t>
  </si>
  <si>
    <t>Zakup i obsługa sprzętu sportowego, specjalistycznego</t>
  </si>
  <si>
    <t>9.</t>
  </si>
  <si>
    <t xml:space="preserve">Suplementy diety, odżywki itp. </t>
  </si>
  <si>
    <t>8.</t>
  </si>
  <si>
    <t>Doszkalanie kadry szkoleniowej</t>
  </si>
  <si>
    <t>7.</t>
  </si>
  <si>
    <t>II. Koszty wspomagania szkolenia</t>
  </si>
  <si>
    <t>Razem (poz. 1-6)</t>
  </si>
  <si>
    <t>Stypendia sportowe</t>
  </si>
  <si>
    <t>6.</t>
  </si>
  <si>
    <t>Zawody mistrzowskie (ME i MŚ)</t>
  </si>
  <si>
    <t>5.</t>
  </si>
  <si>
    <t>Zawody zagraniczne</t>
  </si>
  <si>
    <t>4.</t>
  </si>
  <si>
    <t>Zawody krajowe</t>
  </si>
  <si>
    <t>3.</t>
  </si>
  <si>
    <t>Zgrupowania i konsultacje zagraniczne</t>
  </si>
  <si>
    <t>2.</t>
  </si>
  <si>
    <t>Zgrupowania i konsultacje krajowe</t>
  </si>
  <si>
    <t>1.</t>
  </si>
  <si>
    <t>I.  Koszty szkoleniowe</t>
  </si>
  <si>
    <t>Liczba działań</t>
  </si>
  <si>
    <t xml:space="preserve"> Koszt całkowity</t>
  </si>
  <si>
    <t>Środki własne 
i z innych źródeł</t>
  </si>
  <si>
    <t>Środki budżetowe</t>
  </si>
  <si>
    <t>Zakres zadania</t>
  </si>
  <si>
    <t>Poz.</t>
  </si>
  <si>
    <t>PRELIMINARZ KOSZTÓW BEZPOŚREDNICH I POŚREDNICH - ZESTAWIENIE ZBIORCZE</t>
  </si>
  <si>
    <t>................................................</t>
  </si>
  <si>
    <t>* niewłaściwe skreślić</t>
  </si>
  <si>
    <t>Przygotowania zawodników kadry narodowej do udziału w igrzyskach olimpijskich oraz przygotowania i udział w mistrzostwach świata i Europy w sportach olimpijskich w 2026 roku</t>
  </si>
  <si>
    <r>
      <rPr>
        <strike/>
        <sz val="8"/>
        <color theme="1"/>
        <rFont val="Arial CE"/>
        <charset val="238"/>
      </rPr>
      <t>Oferent/</t>
    </r>
    <r>
      <rPr>
        <sz val="8"/>
        <color theme="1"/>
        <rFont val="Arial CE"/>
        <charset val="238"/>
      </rPr>
      <t>zleceniobiorca*</t>
    </r>
  </si>
  <si>
    <r>
      <t xml:space="preserve"> Załącznik nr 1 do </t>
    </r>
    <r>
      <rPr>
        <strike/>
        <sz val="8"/>
        <color theme="1"/>
        <rFont val="Arial CE"/>
        <charset val="238"/>
      </rPr>
      <t>oferty</t>
    </r>
    <r>
      <rPr>
        <sz val="8"/>
        <color theme="1"/>
        <rFont val="Arial CE"/>
        <charset val="238"/>
      </rPr>
      <t xml:space="preserve"> / umowy*  2026.0013/0018/Udot/DSW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</si>
</sst>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9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 CE"/>
      <charset val="238"/>
    </font>
    <font>
      <b/>
      <sz val="9"/>
      <color theme="1"/>
      <name val="Arial CE"/>
      <charset val="238"/>
    </font>
    <font>
      <sz val="9"/>
      <name val="Arial CE"/>
      <charset val="238"/>
    </font>
    <font>
      <b/>
      <sz val="11"/>
      <color theme="1"/>
      <name val="Arial CE"/>
      <charset val="238"/>
    </font>
    <font>
      <sz val="8"/>
      <color theme="1"/>
      <name val="Arial CE"/>
      <charset val="238"/>
    </font>
    <font>
      <sz val="10"/>
      <name val="Arial"/>
      <family val="2"/>
      <charset val="238"/>
    </font>
    <font>
      <sz val="10"/>
      <name val="Arial CE"/>
    </font>
    <font>
      <sz val="11"/>
      <color theme="1"/>
      <name val="Czcionka tekstu podstawowego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trike/>
      <sz val="8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0" fontId="12" fillId="0" borderId="0"/>
    <xf numFmtId="0" fontId="14" fillId="0" borderId="0"/>
    <xf numFmtId="0" fontId="15" fillId="0" borderId="0"/>
    <xf numFmtId="0" fontId="16" fillId="0" borderId="0"/>
    <xf numFmtId="0" fontId="16" fillId="0" borderId="0"/>
    <xf numFmtId="0" fontId="5" fillId="0" borderId="0"/>
    <xf numFmtId="0" fontId="17" fillId="0" borderId="0"/>
  </cellStyleXfs>
  <cellXfs count="8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Continuous"/>
    </xf>
    <xf numFmtId="0" fontId="4" fillId="0" borderId="0" xfId="1" applyFont="1"/>
    <xf numFmtId="0" fontId="3" fillId="0" borderId="0" xfId="1" applyFont="1" applyAlignment="1">
      <alignment horizontal="center"/>
    </xf>
    <xf numFmtId="0" fontId="5" fillId="0" borderId="1" xfId="1" applyFont="1" applyBorder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7" fillId="0" borderId="0" xfId="1" applyFont="1"/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center" vertical="center"/>
    </xf>
    <xf numFmtId="164" fontId="8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3" fontId="8" fillId="0" borderId="3" xfId="1" applyNumberFormat="1" applyFont="1" applyBorder="1" applyAlignment="1">
      <alignment horizontal="center" vertical="center"/>
    </xf>
    <xf numFmtId="4" fontId="8" fillId="0" borderId="4" xfId="1" applyNumberFormat="1" applyFont="1" applyBorder="1" applyAlignment="1">
      <alignment vertical="center"/>
    </xf>
    <xf numFmtId="0" fontId="7" fillId="3" borderId="7" xfId="1" applyFont="1" applyFill="1" applyBorder="1" applyAlignment="1">
      <alignment vertical="center"/>
    </xf>
    <xf numFmtId="4" fontId="8" fillId="0" borderId="8" xfId="1" applyNumberFormat="1" applyFont="1" applyBorder="1" applyAlignment="1">
      <alignment vertical="center"/>
    </xf>
    <xf numFmtId="0" fontId="7" fillId="0" borderId="8" xfId="1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/>
    </xf>
    <xf numFmtId="3" fontId="8" fillId="0" borderId="12" xfId="1" applyNumberFormat="1" applyFont="1" applyBorder="1" applyAlignment="1">
      <alignment horizontal="center" vertical="center"/>
    </xf>
    <xf numFmtId="4" fontId="8" fillId="0" borderId="13" xfId="1" applyNumberFormat="1" applyFont="1" applyBorder="1" applyAlignment="1">
      <alignment vertical="center"/>
    </xf>
    <xf numFmtId="3" fontId="8" fillId="0" borderId="10" xfId="1" applyNumberFormat="1" applyFont="1" applyBorder="1" applyAlignment="1">
      <alignment horizontal="center" vertical="center"/>
    </xf>
    <xf numFmtId="4" fontId="8" fillId="0" borderId="14" xfId="1" applyNumberFormat="1" applyFont="1" applyBorder="1" applyAlignment="1">
      <alignment vertical="center"/>
    </xf>
    <xf numFmtId="0" fontId="8" fillId="3" borderId="7" xfId="1" applyFont="1" applyFill="1" applyBorder="1" applyAlignment="1">
      <alignment horizontal="center" vertical="center"/>
    </xf>
    <xf numFmtId="4" fontId="7" fillId="4" borderId="16" xfId="1" applyNumberFormat="1" applyFont="1" applyFill="1" applyBorder="1" applyAlignment="1">
      <alignment vertical="center"/>
    </xf>
    <xf numFmtId="0" fontId="9" fillId="4" borderId="16" xfId="1" applyFont="1" applyFill="1" applyBorder="1" applyAlignment="1">
      <alignment vertical="center" wrapText="1"/>
    </xf>
    <xf numFmtId="0" fontId="7" fillId="4" borderId="17" xfId="1" applyFont="1" applyFill="1" applyBorder="1" applyAlignment="1">
      <alignment horizontal="center" vertical="center"/>
    </xf>
    <xf numFmtId="0" fontId="7" fillId="4" borderId="16" xfId="1" applyFont="1" applyFill="1" applyBorder="1" applyAlignment="1">
      <alignment vertical="center" wrapText="1"/>
    </xf>
    <xf numFmtId="4" fontId="7" fillId="0" borderId="18" xfId="1" applyNumberFormat="1" applyFont="1" applyBorder="1" applyAlignment="1">
      <alignment vertical="center"/>
    </xf>
    <xf numFmtId="4" fontId="7" fillId="0" borderId="19" xfId="1" applyNumberFormat="1" applyFont="1" applyBorder="1" applyAlignment="1">
      <alignment vertical="center"/>
    </xf>
    <xf numFmtId="0" fontId="7" fillId="0" borderId="16" xfId="1" applyFont="1" applyBorder="1" applyAlignment="1">
      <alignment vertical="center" wrapText="1"/>
    </xf>
    <xf numFmtId="0" fontId="7" fillId="0" borderId="17" xfId="1" applyFont="1" applyBorder="1" applyAlignment="1">
      <alignment horizontal="center" vertical="center"/>
    </xf>
    <xf numFmtId="0" fontId="7" fillId="0" borderId="19" xfId="1" applyFont="1" applyBorder="1" applyAlignment="1">
      <alignment vertical="center" wrapText="1"/>
    </xf>
    <xf numFmtId="0" fontId="7" fillId="0" borderId="2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4" fontId="7" fillId="0" borderId="19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vertical="center"/>
    </xf>
    <xf numFmtId="0" fontId="7" fillId="0" borderId="2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7" fillId="5" borderId="21" xfId="1" applyFont="1" applyFill="1" applyBorder="1" applyAlignment="1">
      <alignment horizontal="center" vertical="center"/>
    </xf>
    <xf numFmtId="4" fontId="7" fillId="0" borderId="8" xfId="1" applyNumberFormat="1" applyFont="1" applyBorder="1" applyAlignment="1">
      <alignment vertical="center"/>
    </xf>
    <xf numFmtId="4" fontId="7" fillId="0" borderId="16" xfId="1" applyNumberFormat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7" fillId="0" borderId="0" xfId="1" applyFont="1" applyAlignment="1">
      <alignment horizontal="center"/>
    </xf>
    <xf numFmtId="0" fontId="8" fillId="0" borderId="14" xfId="1" applyFont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Continuous" vertical="center"/>
    </xf>
    <xf numFmtId="0" fontId="11" fillId="0" borderId="0" xfId="1" applyFo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4" fontId="11" fillId="0" borderId="0" xfId="1" applyNumberFormat="1" applyFont="1"/>
    <xf numFmtId="4" fontId="2" fillId="0" borderId="0" xfId="1" applyNumberFormat="1" applyFont="1"/>
    <xf numFmtId="4" fontId="4" fillId="0" borderId="0" xfId="1" applyNumberFormat="1" applyFont="1" applyAlignment="1">
      <alignment wrapText="1"/>
    </xf>
    <xf numFmtId="4" fontId="7" fillId="0" borderId="0" xfId="1" applyNumberFormat="1" applyFont="1"/>
    <xf numFmtId="4" fontId="7" fillId="0" borderId="0" xfId="1" applyNumberFormat="1" applyFont="1" applyAlignment="1">
      <alignment horizontal="center"/>
    </xf>
    <xf numFmtId="9" fontId="7" fillId="0" borderId="0" xfId="1" applyNumberFormat="1" applyFont="1"/>
    <xf numFmtId="10" fontId="7" fillId="0" borderId="0" xfId="1" applyNumberFormat="1" applyFont="1"/>
    <xf numFmtId="4" fontId="7" fillId="4" borderId="19" xfId="1" applyNumberFormat="1" applyFont="1" applyFill="1" applyBorder="1" applyAlignment="1">
      <alignment vertical="center"/>
    </xf>
    <xf numFmtId="4" fontId="7" fillId="4" borderId="18" xfId="1" applyNumberFormat="1" applyFont="1" applyFill="1" applyBorder="1" applyAlignment="1">
      <alignment vertical="center"/>
    </xf>
    <xf numFmtId="0" fontId="7" fillId="4" borderId="24" xfId="1" applyFont="1" applyFill="1" applyBorder="1" applyAlignment="1">
      <alignment horizontal="center" vertical="center"/>
    </xf>
    <xf numFmtId="0" fontId="7" fillId="4" borderId="23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8" fillId="0" borderId="6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0" fontId="4" fillId="0" borderId="15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0" fontId="8" fillId="3" borderId="21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10" fillId="0" borderId="26" xfId="1" applyFont="1" applyBorder="1" applyAlignment="1">
      <alignment horizontal="center" vertical="center" wrapText="1"/>
    </xf>
  </cellXfs>
  <cellStyles count="11">
    <cellStyle name="Excel Built-in Normalny 3" xfId="6" xr:uid="{A96CEF5D-FC84-4D87-981A-E29E089E2351}"/>
    <cellStyle name="Normalny" xfId="0" builtinId="0"/>
    <cellStyle name="Normalny 2" xfId="1" xr:uid="{80A9EF76-305A-4560-AA76-E89B8D72898B}"/>
    <cellStyle name="Normalny 2 2" xfId="3" xr:uid="{0010D857-6688-4492-9329-7E8A67AD49D9}"/>
    <cellStyle name="Normalny 2 3" xfId="10" xr:uid="{33052FEF-457C-4E1E-88D0-60999686FF56}"/>
    <cellStyle name="Normalny 3" xfId="4" xr:uid="{4075ACC0-C392-4C20-836D-A2A8730CD8D5}"/>
    <cellStyle name="Normalny 3 2" xfId="8" xr:uid="{9C254347-75BE-4631-9AC2-A6A4A423E3BE}"/>
    <cellStyle name="Normalny 3 3" xfId="7" xr:uid="{04D94C4B-0B47-4055-AED5-ACF01C0F94A3}"/>
    <cellStyle name="Normalny 3 4" xfId="9" xr:uid="{43F651E5-0000-4DDC-83F9-6B4060AEF151}"/>
    <cellStyle name="Normalny 4" xfId="5" xr:uid="{A82E7D31-B14D-41ED-8175-D3806B44235A}"/>
    <cellStyle name="Walutowy 2" xfId="2" xr:uid="{8E1636AE-FC87-42B5-B3DF-2897199B52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0975B-33E0-44A4-8A9B-F96C12928F1A}">
  <dimension ref="A1:J40"/>
  <sheetViews>
    <sheetView showGridLines="0" tabSelected="1" view="pageBreakPreview" zoomScaleNormal="100" zoomScaleSheetLayoutView="100" workbookViewId="0">
      <selection activeCell="G2" sqref="G1:K1048576"/>
    </sheetView>
  </sheetViews>
  <sheetFormatPr defaultColWidth="9.140625" defaultRowHeight="12.75"/>
  <cols>
    <col min="1" max="1" width="6.140625" style="2" customWidth="1"/>
    <col min="2" max="2" width="34.140625" style="1" customWidth="1"/>
    <col min="3" max="3" width="16.140625" style="1" customWidth="1"/>
    <col min="4" max="4" width="16" style="1" customWidth="1"/>
    <col min="5" max="5" width="15.7109375" style="1" customWidth="1"/>
    <col min="6" max="6" width="14.28515625" style="1" customWidth="1"/>
    <col min="7" max="7" width="13.42578125" style="1" customWidth="1"/>
    <col min="8" max="8" width="13.42578125" style="58" customWidth="1"/>
    <col min="9" max="9" width="11.28515625" style="1" bestFit="1" customWidth="1"/>
    <col min="10" max="10" width="27" style="1" customWidth="1"/>
    <col min="11" max="16384" width="9.140625" style="1"/>
  </cols>
  <sheetData>
    <row r="1" spans="1:8" s="53" customFormat="1" ht="11.25">
      <c r="A1" s="56"/>
      <c r="E1" s="55"/>
      <c r="F1" s="54" t="s">
        <v>54</v>
      </c>
      <c r="H1" s="57"/>
    </row>
    <row r="2" spans="1:8">
      <c r="A2" s="81" t="s">
        <v>50</v>
      </c>
      <c r="B2" s="81"/>
    </row>
    <row r="3" spans="1:8" ht="12.75" customHeight="1">
      <c r="A3" s="52" t="s">
        <v>53</v>
      </c>
      <c r="B3" s="52"/>
    </row>
    <row r="4" spans="1:8" ht="12.75" customHeight="1">
      <c r="A4" s="51"/>
      <c r="B4" s="51"/>
    </row>
    <row r="5" spans="1:8" ht="15.75" customHeight="1">
      <c r="A5" s="86" t="s">
        <v>49</v>
      </c>
      <c r="B5" s="86"/>
      <c r="C5" s="86"/>
      <c r="D5" s="86"/>
      <c r="E5" s="86"/>
      <c r="F5" s="86"/>
      <c r="G5" s="4"/>
    </row>
    <row r="6" spans="1:8" ht="33.75" customHeight="1" thickBot="1">
      <c r="A6" s="87" t="s">
        <v>52</v>
      </c>
      <c r="B6" s="87"/>
      <c r="C6" s="87"/>
      <c r="D6" s="87"/>
      <c r="E6" s="87"/>
      <c r="F6" s="87"/>
      <c r="G6" s="50"/>
      <c r="H6" s="59"/>
    </row>
    <row r="7" spans="1:8" s="10" customFormat="1" ht="24.75" thickBot="1">
      <c r="A7" s="42" t="s">
        <v>48</v>
      </c>
      <c r="B7" s="42" t="s">
        <v>47</v>
      </c>
      <c r="C7" s="49" t="s">
        <v>46</v>
      </c>
      <c r="D7" s="49" t="s">
        <v>45</v>
      </c>
      <c r="E7" s="49" t="s">
        <v>44</v>
      </c>
      <c r="F7" s="49" t="s">
        <v>43</v>
      </c>
      <c r="H7" s="60"/>
    </row>
    <row r="8" spans="1:8" s="10" customFormat="1" ht="16.5" customHeight="1" thickBot="1">
      <c r="A8" s="82" t="s">
        <v>42</v>
      </c>
      <c r="B8" s="83"/>
      <c r="C8" s="83"/>
      <c r="D8" s="83"/>
      <c r="E8" s="84"/>
      <c r="F8" s="85"/>
      <c r="H8" s="60"/>
    </row>
    <row r="9" spans="1:8" s="10" customFormat="1" ht="23.25" customHeight="1">
      <c r="A9" s="41" t="s">
        <v>41</v>
      </c>
      <c r="B9" s="40" t="s">
        <v>40</v>
      </c>
      <c r="C9" s="65">
        <v>1471000</v>
      </c>
      <c r="D9" s="65">
        <v>180000</v>
      </c>
      <c r="E9" s="65">
        <f t="shared" ref="E9:E15" si="0">SUM(C9:D9)</f>
        <v>1651000</v>
      </c>
      <c r="F9" s="66">
        <v>32</v>
      </c>
      <c r="G9" s="48"/>
      <c r="H9" s="61"/>
    </row>
    <row r="10" spans="1:8" s="10" customFormat="1" ht="23.25" customHeight="1">
      <c r="A10" s="37" t="s">
        <v>39</v>
      </c>
      <c r="B10" s="47" t="s">
        <v>38</v>
      </c>
      <c r="C10" s="64">
        <v>890000</v>
      </c>
      <c r="D10" s="64">
        <v>0</v>
      </c>
      <c r="E10" s="65">
        <f t="shared" si="0"/>
        <v>890000</v>
      </c>
      <c r="F10" s="67">
        <v>14</v>
      </c>
      <c r="G10" s="48"/>
      <c r="H10" s="61"/>
    </row>
    <row r="11" spans="1:8" s="10" customFormat="1" ht="23.25" customHeight="1">
      <c r="A11" s="37" t="s">
        <v>37</v>
      </c>
      <c r="B11" s="47" t="s">
        <v>36</v>
      </c>
      <c r="C11" s="64">
        <v>257000</v>
      </c>
      <c r="D11" s="64">
        <v>250000</v>
      </c>
      <c r="E11" s="65">
        <f t="shared" si="0"/>
        <v>507000</v>
      </c>
      <c r="F11" s="67">
        <v>12</v>
      </c>
      <c r="H11" s="60"/>
    </row>
    <row r="12" spans="1:8" s="10" customFormat="1" ht="23.25" customHeight="1">
      <c r="A12" s="37" t="s">
        <v>35</v>
      </c>
      <c r="B12" s="47" t="s">
        <v>34</v>
      </c>
      <c r="C12" s="64">
        <v>943000</v>
      </c>
      <c r="D12" s="64">
        <v>0</v>
      </c>
      <c r="E12" s="65">
        <f t="shared" si="0"/>
        <v>943000</v>
      </c>
      <c r="F12" s="67">
        <v>21</v>
      </c>
      <c r="H12" s="60"/>
    </row>
    <row r="13" spans="1:8" s="10" customFormat="1" ht="23.25" customHeight="1">
      <c r="A13" s="37" t="s">
        <v>33</v>
      </c>
      <c r="B13" s="47" t="s">
        <v>32</v>
      </c>
      <c r="C13" s="64">
        <v>695000</v>
      </c>
      <c r="D13" s="64">
        <v>0</v>
      </c>
      <c r="E13" s="65">
        <f t="shared" si="0"/>
        <v>695000</v>
      </c>
      <c r="F13" s="67">
        <v>12</v>
      </c>
      <c r="H13" s="60"/>
    </row>
    <row r="14" spans="1:8" s="10" customFormat="1" ht="23.25" customHeight="1" thickBot="1">
      <c r="A14" s="35" t="s">
        <v>31</v>
      </c>
      <c r="B14" s="46" t="s">
        <v>30</v>
      </c>
      <c r="C14" s="45">
        <v>700000</v>
      </c>
      <c r="D14" s="45">
        <v>0</v>
      </c>
      <c r="E14" s="44">
        <f t="shared" si="0"/>
        <v>700000</v>
      </c>
      <c r="F14" s="43"/>
      <c r="H14" s="60"/>
    </row>
    <row r="15" spans="1:8" s="10" customFormat="1" ht="23.25" customHeight="1" thickBot="1">
      <c r="A15" s="77" t="s">
        <v>29</v>
      </c>
      <c r="B15" s="78"/>
      <c r="C15" s="26">
        <f>SUM(C9:C14)</f>
        <v>4956000</v>
      </c>
      <c r="D15" s="26">
        <f>SUM(D9:D14)</f>
        <v>430000</v>
      </c>
      <c r="E15" s="26">
        <f t="shared" si="0"/>
        <v>5386000</v>
      </c>
      <c r="F15" s="42">
        <f>SUM(F9:F14)</f>
        <v>91</v>
      </c>
      <c r="H15" s="60"/>
    </row>
    <row r="16" spans="1:8" s="10" customFormat="1" ht="20.25" customHeight="1" thickBot="1">
      <c r="A16" s="72" t="s">
        <v>28</v>
      </c>
      <c r="B16" s="73"/>
      <c r="C16" s="73"/>
      <c r="D16" s="73"/>
      <c r="E16" s="73"/>
      <c r="F16" s="74"/>
      <c r="H16" s="60"/>
    </row>
    <row r="17" spans="1:10" s="10" customFormat="1" ht="25.5" customHeight="1">
      <c r="A17" s="41" t="s">
        <v>27</v>
      </c>
      <c r="B17" s="40" t="s">
        <v>26</v>
      </c>
      <c r="C17" s="32">
        <v>61484.79</v>
      </c>
      <c r="D17" s="32">
        <v>0</v>
      </c>
      <c r="E17" s="32">
        <f t="shared" ref="E17:E26" si="1">SUM(C17:D17)</f>
        <v>61484.79</v>
      </c>
      <c r="F17" s="68">
        <v>6</v>
      </c>
      <c r="H17" s="60"/>
    </row>
    <row r="18" spans="1:10" s="10" customFormat="1" ht="23.25" customHeight="1">
      <c r="A18" s="37" t="s">
        <v>25</v>
      </c>
      <c r="B18" s="36" t="s">
        <v>24</v>
      </c>
      <c r="C18" s="33">
        <v>105000</v>
      </c>
      <c r="D18" s="33">
        <v>0</v>
      </c>
      <c r="E18" s="32">
        <f t="shared" si="1"/>
        <v>105000</v>
      </c>
      <c r="F18" s="79"/>
      <c r="H18" s="60"/>
    </row>
    <row r="19" spans="1:10" s="10" customFormat="1" ht="27" customHeight="1">
      <c r="A19" s="37" t="s">
        <v>23</v>
      </c>
      <c r="B19" s="36" t="s">
        <v>22</v>
      </c>
      <c r="C19" s="33">
        <v>259181.25</v>
      </c>
      <c r="D19" s="39">
        <v>0</v>
      </c>
      <c r="E19" s="32">
        <f t="shared" si="1"/>
        <v>259181.25</v>
      </c>
      <c r="F19" s="80"/>
      <c r="H19" s="60"/>
    </row>
    <row r="20" spans="1:10" s="10" customFormat="1" ht="23.25" customHeight="1">
      <c r="A20" s="37" t="s">
        <v>21</v>
      </c>
      <c r="B20" s="36" t="s">
        <v>20</v>
      </c>
      <c r="C20" s="33">
        <v>44500</v>
      </c>
      <c r="D20" s="39">
        <v>0</v>
      </c>
      <c r="E20" s="32">
        <f t="shared" si="1"/>
        <v>44500</v>
      </c>
      <c r="F20" s="38">
        <v>6</v>
      </c>
      <c r="H20" s="60"/>
    </row>
    <row r="21" spans="1:10" s="10" customFormat="1" ht="23.25" customHeight="1">
      <c r="A21" s="37" t="s">
        <v>19</v>
      </c>
      <c r="B21" s="36" t="s">
        <v>18</v>
      </c>
      <c r="C21" s="33">
        <v>100000</v>
      </c>
      <c r="D21" s="33">
        <v>0</v>
      </c>
      <c r="E21" s="32">
        <f t="shared" si="1"/>
        <v>100000</v>
      </c>
      <c r="F21" s="79"/>
      <c r="H21" s="60"/>
    </row>
    <row r="22" spans="1:10" s="10" customFormat="1" ht="23.25" customHeight="1">
      <c r="A22" s="37" t="s">
        <v>17</v>
      </c>
      <c r="B22" s="36" t="s">
        <v>16</v>
      </c>
      <c r="C22" s="64">
        <v>345246.96</v>
      </c>
      <c r="D22" s="33">
        <v>0</v>
      </c>
      <c r="E22" s="32">
        <f t="shared" si="1"/>
        <v>345246.96</v>
      </c>
      <c r="F22" s="80"/>
      <c r="H22" s="60"/>
    </row>
    <row r="23" spans="1:10" s="10" customFormat="1" ht="27" customHeight="1">
      <c r="A23" s="37" t="s">
        <v>15</v>
      </c>
      <c r="B23" s="36" t="s">
        <v>14</v>
      </c>
      <c r="C23" s="64">
        <v>876987</v>
      </c>
      <c r="D23" s="33">
        <v>0</v>
      </c>
      <c r="E23" s="32">
        <f t="shared" si="1"/>
        <v>876987</v>
      </c>
      <c r="F23" s="80"/>
      <c r="H23" s="60"/>
    </row>
    <row r="24" spans="1:10" s="10" customFormat="1" ht="24.75" customHeight="1">
      <c r="A24" s="35" t="s">
        <v>13</v>
      </c>
      <c r="B24" s="34" t="s">
        <v>12</v>
      </c>
      <c r="C24" s="64">
        <v>221600</v>
      </c>
      <c r="D24" s="33">
        <v>0</v>
      </c>
      <c r="E24" s="32">
        <f t="shared" si="1"/>
        <v>221600</v>
      </c>
      <c r="F24" s="80"/>
      <c r="H24" s="60"/>
      <c r="J24" s="60"/>
    </row>
    <row r="25" spans="1:10" s="10" customFormat="1" ht="24" customHeight="1">
      <c r="A25" s="30" t="s">
        <v>11</v>
      </c>
      <c r="B25" s="31" t="s">
        <v>10</v>
      </c>
      <c r="C25" s="28">
        <v>70000</v>
      </c>
      <c r="D25" s="28">
        <v>0</v>
      </c>
      <c r="E25" s="28">
        <f t="shared" si="1"/>
        <v>70000</v>
      </c>
      <c r="F25" s="80"/>
      <c r="H25" s="60"/>
    </row>
    <row r="26" spans="1:10" s="10" customFormat="1" ht="37.5" customHeight="1" thickBot="1">
      <c r="A26" s="30" t="s">
        <v>9</v>
      </c>
      <c r="B26" s="29" t="s">
        <v>8</v>
      </c>
      <c r="C26" s="28">
        <v>160000</v>
      </c>
      <c r="D26" s="28">
        <v>0</v>
      </c>
      <c r="E26" s="28">
        <f t="shared" si="1"/>
        <v>160000</v>
      </c>
      <c r="F26" s="27"/>
      <c r="H26" s="60"/>
    </row>
    <row r="27" spans="1:10" s="10" customFormat="1" ht="24" customHeight="1" thickBot="1">
      <c r="A27" s="77" t="s">
        <v>7</v>
      </c>
      <c r="B27" s="78"/>
      <c r="C27" s="26">
        <f>SUM(C17:C24,C25:C26)</f>
        <v>2244000</v>
      </c>
      <c r="D27" s="26">
        <f>SUM(D17:D24,D25:D26)</f>
        <v>0</v>
      </c>
      <c r="E27" s="26">
        <f>SUM(E17:E24,E25:E26)</f>
        <v>2244000</v>
      </c>
      <c r="F27" s="25">
        <f>SUM(F17,F20)</f>
        <v>12</v>
      </c>
      <c r="H27" s="60"/>
    </row>
    <row r="28" spans="1:10" s="10" customFormat="1" ht="24" customHeight="1" thickBot="1">
      <c r="A28" s="75" t="s">
        <v>6</v>
      </c>
      <c r="B28" s="76"/>
      <c r="C28" s="24">
        <f>SUM(C15,C27)</f>
        <v>7200000</v>
      </c>
      <c r="D28" s="24">
        <f>SUM(D15,D27)</f>
        <v>430000</v>
      </c>
      <c r="E28" s="24">
        <f>SUM(E15,E27)</f>
        <v>7630000</v>
      </c>
      <c r="F28" s="23">
        <f>SUM(F15,F27)</f>
        <v>103</v>
      </c>
      <c r="H28" s="60"/>
    </row>
    <row r="29" spans="1:10" s="10" customFormat="1" ht="24" customHeight="1" thickBot="1">
      <c r="A29" s="72" t="s">
        <v>5</v>
      </c>
      <c r="B29" s="73"/>
      <c r="C29" s="73"/>
      <c r="D29" s="73"/>
      <c r="E29" s="73"/>
      <c r="F29" s="74"/>
      <c r="H29" s="60"/>
    </row>
    <row r="30" spans="1:10" s="10" customFormat="1" ht="24" customHeight="1" thickBot="1">
      <c r="A30" s="22" t="s">
        <v>4</v>
      </c>
      <c r="B30" s="21" t="s">
        <v>3</v>
      </c>
      <c r="C30" s="20">
        <v>850000</v>
      </c>
      <c r="D30" s="20">
        <v>0</v>
      </c>
      <c r="E30" s="20">
        <f>SUM(C30:D30)</f>
        <v>850000</v>
      </c>
      <c r="F30" s="19"/>
      <c r="G30" s="62"/>
      <c r="H30" s="60"/>
      <c r="I30" s="63"/>
    </row>
    <row r="31" spans="1:10" s="10" customFormat="1" ht="26.25" customHeight="1" thickBot="1">
      <c r="A31" s="75" t="s">
        <v>2</v>
      </c>
      <c r="B31" s="76"/>
      <c r="C31" s="18">
        <f>SUM(C15,C27,C30)</f>
        <v>8050000</v>
      </c>
      <c r="D31" s="18">
        <f>SUM(D15,D27,D30)</f>
        <v>430000</v>
      </c>
      <c r="E31" s="18">
        <f>SUM(E15,E27,E30)</f>
        <v>8480000</v>
      </c>
      <c r="F31" s="17">
        <f>SUM(F28)</f>
        <v>103</v>
      </c>
      <c r="H31" s="60"/>
      <c r="I31" s="60"/>
    </row>
    <row r="32" spans="1:10" s="10" customFormat="1" ht="11.25" customHeight="1">
      <c r="A32" s="15"/>
      <c r="B32" s="15"/>
      <c r="C32" s="14"/>
      <c r="D32" s="14"/>
      <c r="E32" s="14"/>
      <c r="F32" s="14"/>
      <c r="H32" s="60"/>
    </row>
    <row r="33" spans="1:8" s="10" customFormat="1" ht="7.5" customHeight="1">
      <c r="A33" s="16"/>
      <c r="B33" s="15"/>
      <c r="C33" s="14"/>
      <c r="D33" s="14"/>
      <c r="E33" s="14"/>
      <c r="F33" s="13"/>
      <c r="H33" s="60"/>
    </row>
    <row r="34" spans="1:8">
      <c r="A34" s="12" t="s">
        <v>51</v>
      </c>
    </row>
    <row r="35" spans="1:8" ht="30" customHeight="1">
      <c r="A35" s="71"/>
      <c r="B35" s="71"/>
      <c r="C35" s="71"/>
      <c r="D35" s="71"/>
      <c r="E35" s="71"/>
      <c r="F35" s="71"/>
    </row>
    <row r="36" spans="1:8" s="10" customFormat="1" ht="13.5" customHeight="1">
      <c r="B36" s="11"/>
      <c r="H36" s="60"/>
    </row>
    <row r="37" spans="1:8" ht="20.25" customHeight="1">
      <c r="B37" s="69"/>
      <c r="E37" s="9"/>
      <c r="F37" s="9"/>
    </row>
    <row r="38" spans="1:8" ht="14.25">
      <c r="B38" s="70"/>
      <c r="D38" s="4"/>
      <c r="E38" s="8"/>
      <c r="F38" s="8"/>
    </row>
    <row r="39" spans="1:8">
      <c r="B39" s="7" t="s">
        <v>1</v>
      </c>
      <c r="D39" s="4"/>
      <c r="E39" s="6" t="s">
        <v>1</v>
      </c>
      <c r="F39" s="6"/>
    </row>
    <row r="40" spans="1:8">
      <c r="B40" s="5" t="s">
        <v>0</v>
      </c>
      <c r="D40" s="4"/>
      <c r="E40" s="3" t="s">
        <v>0</v>
      </c>
      <c r="F40" s="3"/>
    </row>
  </sheetData>
  <mergeCells count="14">
    <mergeCell ref="A2:B2"/>
    <mergeCell ref="A8:F8"/>
    <mergeCell ref="A28:B28"/>
    <mergeCell ref="A5:F5"/>
    <mergeCell ref="A6:F6"/>
    <mergeCell ref="B37:B38"/>
    <mergeCell ref="A35:F35"/>
    <mergeCell ref="A29:F29"/>
    <mergeCell ref="A31:B31"/>
    <mergeCell ref="A15:B15"/>
    <mergeCell ref="A16:F16"/>
    <mergeCell ref="A27:B27"/>
    <mergeCell ref="F18:F19"/>
    <mergeCell ref="F21:F25"/>
  </mergeCells>
  <printOptions horizontalCentered="1"/>
  <pageMargins left="0.39370078740157483" right="0.35433070866141736" top="0.35" bottom="0.35433070866141736" header="0.11811023622047245" footer="0.51181102362204722"/>
  <pageSetup paperSize="9" scale="8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1</vt:lpstr>
      <vt:lpstr>'zał.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Obłękowska Kamila</dc:creator>
  <cp:lastModifiedBy>Marek Wałachowski</cp:lastModifiedBy>
  <cp:lastPrinted>2026-02-18T09:32:24Z</cp:lastPrinted>
  <dcterms:created xsi:type="dcterms:W3CDTF">2015-06-05T18:19:34Z</dcterms:created>
  <dcterms:modified xsi:type="dcterms:W3CDTF">2026-05-05T05:58:17Z</dcterms:modified>
</cp:coreProperties>
</file>